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as\Desktop\ChraHra 22.7.2019\"/>
    </mc:Choice>
  </mc:AlternateContent>
  <bookViews>
    <workbookView xWindow="2520" yWindow="-195" windowWidth="16980" windowHeight="10245"/>
  </bookViews>
  <sheets>
    <sheet name="PS 52-03-91" sheetId="1" r:id="rId1"/>
    <sheet name="FORMULÁŘ 8 - rekap poplatků" sheetId="2" r:id="rId2"/>
  </sheets>
  <definedNames>
    <definedName name="_xlnm._FilterDatabase" localSheetId="0" hidden="1">'PS 52-03-91'!$A$11:$H$440</definedName>
    <definedName name="_xlnm.Print_Area" localSheetId="1">'FORMULÁŘ 8 - rekap poplatků'!$A$1:$K$74</definedName>
    <definedName name="_xlnm.Print_Area" localSheetId="0">'PS 52-03-91'!$A$1:$H$36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21" i="1" l="1"/>
  <c r="H23" i="1"/>
  <c r="H22" i="1"/>
  <c r="H20" i="1"/>
  <c r="H17" i="1" l="1"/>
  <c r="H25" i="1"/>
  <c r="H14" i="1" l="1"/>
  <c r="H15" i="1"/>
  <c r="H16" i="1"/>
  <c r="H18" i="1"/>
  <c r="H19" i="1"/>
  <c r="H24" i="1"/>
  <c r="H26" i="1"/>
  <c r="G12" i="1" l="1"/>
  <c r="H12" i="1" s="1"/>
  <c r="I71" i="2" l="1"/>
  <c r="K71" i="2" s="1"/>
  <c r="I72" i="2"/>
  <c r="K72" i="2" s="1"/>
  <c r="I73" i="2"/>
  <c r="K73" i="2" s="1"/>
  <c r="K55" i="2" l="1"/>
  <c r="I55" i="2"/>
  <c r="A13" i="1" l="1"/>
  <c r="H35" i="1" l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H440" i="1" l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13" i="1"/>
  <c r="D5" i="1"/>
  <c r="G1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3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<sst xmlns="http://schemas.openxmlformats.org/spreadsheetml/2006/main" count="431" uniqueCount="188">
  <si>
    <t>MJ</t>
  </si>
  <si>
    <t>OTSKP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</si>
  <si>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</si>
  <si>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</si>
  <si>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</si>
  <si>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</si>
  <si>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</si>
  <si>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</si>
  <si>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</si>
  <si>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</si>
  <si>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</si>
  <si>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</si>
  <si>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</si>
  <si>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</si>
  <si>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</si>
  <si>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</si>
  <si>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</si>
  <si>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</si>
  <si>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</si>
  <si>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</si>
  <si>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</si>
  <si>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</si>
  <si>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</si>
  <si>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</si>
  <si>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</si>
  <si>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</si>
  <si>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</si>
  <si>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</si>
  <si>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</si>
  <si>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</si>
  <si>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</si>
  <si>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</si>
  <si>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</si>
  <si>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</si>
  <si>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</si>
  <si>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</si>
  <si>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</si>
  <si>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</si>
  <si>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</si>
  <si>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</si>
  <si>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</si>
  <si>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</si>
  <si>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</si>
  <si>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</si>
  <si>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</si>
  <si>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</si>
  <si>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</si>
  <si>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</si>
  <si>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</si>
  <si>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</si>
  <si>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</si>
  <si>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</si>
  <si>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</si>
  <si>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</si>
  <si>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</si>
  <si>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</si>
  <si>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</si>
  <si>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</si>
  <si>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</si>
  <si>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</si>
  <si>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</si>
  <si>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</si>
  <si>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</si>
  <si>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</si>
  <si>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</si>
  <si>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</si>
  <si>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</si>
  <si>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</si>
  <si>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</si>
  <si>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</si>
  <si>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</si>
  <si>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</si>
  <si>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</si>
  <si>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</si>
  <si>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</si>
  <si>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</si>
  <si>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</si>
  <si>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</si>
  <si>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</si>
  <si>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</si>
  <si>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</si>
  <si>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</si>
  <si>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</si>
  <si>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</si>
  <si>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</si>
  <si>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</si>
  <si>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</si>
  <si>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</si>
  <si>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</si>
  <si>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</si>
  <si>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</si>
  <si>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</si>
  <si>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</si>
  <si>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</si>
  <si>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</si>
  <si>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</si>
  <si>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</si>
  <si>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</si>
  <si>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</si>
  <si>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</si>
  <si>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</si>
  <si>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</si>
  <si>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</si>
  <si>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</si>
  <si>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</si>
  <si>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</si>
  <si>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</si>
  <si>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</si>
  <si>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</si>
  <si>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</si>
  <si>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</si>
  <si>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</si>
  <si>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</si>
  <si>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</si>
  <si>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</si>
  <si>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</si>
  <si>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</si>
  <si>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</si>
  <si>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</si>
  <si>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</si>
  <si>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</si>
  <si>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</si>
  <si>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</si>
  <si>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</si>
  <si>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</si>
  <si>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</si>
  <si>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</si>
  <si>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</si>
  <si>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</si>
  <si>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</si>
  <si>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</si>
  <si>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</si>
  <si>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</si>
  <si>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</si>
  <si>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</si>
  <si>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</si>
  <si>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</si>
  <si>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</si>
  <si>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</si>
  <si>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</si>
  <si>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</si>
  <si>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</si>
  <si>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</si>
  <si>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</si>
  <si>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</si>
  <si>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</si>
  <si>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SŽDC s.o.</t>
  </si>
  <si>
    <t>CELKEM
za objekt:</t>
  </si>
  <si>
    <t>XXX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</si>
  <si>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</si>
  <si>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</si>
  <si>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</si>
  <si>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</si>
  <si>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</si>
  <si>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</si>
  <si>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</si>
  <si>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</si>
  <si>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</si>
  <si>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</si>
  <si>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</si>
  <si>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Lukáš Skořepa</t>
  </si>
  <si>
    <t xml:space="preserve">HLOUBENÍ RÝH ŠÍŘ DO 2M PAŽ I NEPAŽ TŘ. III        </t>
  </si>
  <si>
    <t>M3</t>
  </si>
  <si>
    <t xml:space="preserve">ZÁSYP JAM A RÝH ZEMINOU SE ZHUTNĚNÍM      </t>
  </si>
  <si>
    <t>M</t>
  </si>
  <si>
    <t>KABELOVÁ CHRÁNIČKA ZEMNÍ DN DO 100 MM</t>
  </si>
  <si>
    <t>ZAKRYTÍ KABELŮ VÝSTRAŽNOU FÓLIÍ ŠÍŘKY PŘES 20 DO 40 CM</t>
  </si>
  <si>
    <t>742H12</t>
  </si>
  <si>
    <t>KUS</t>
  </si>
  <si>
    <t>ZATAŽENÍ KABELU DO CHRÁNIČKY - KABEL DO 4 KG/M</t>
  </si>
  <si>
    <t>742P13</t>
  </si>
  <si>
    <t>VYHLEDÁVACÍ MARKER ZEMNÍ S MOŽNOSTÍ ZÁPISU</t>
  </si>
  <si>
    <t>R00001</t>
  </si>
  <si>
    <t>CELKOVÁ PROHLÍDKA, ZKOUŠENÍ, MĚŘENÍ A VYHOTOVENÍ VÝCHOZÍ REVIZNÍ ZPRÁVY, PRO OBJEM IN PŘES 500 DO 1000 TIS. KČ</t>
  </si>
  <si>
    <t>OSTATNÍ ZKOUŠKY A REVIZE</t>
  </si>
  <si>
    <t>CELKOVÁ PROHLÍDKA, ZKOUŠENÍ, MĚŘENÍ A VYHOTOVENÍ VÝCHOZÍ REVIZNÍ ZPRÁVY, PRO OBJEM IN - PŘÍPLATEK ZA KAŽDÝCH DALŠÍCH I ZAPOČATÝCH 500 TIS. KČ</t>
  </si>
  <si>
    <t>R00002</t>
  </si>
  <si>
    <t xml:space="preserve">OSTATNÍ NÁKLADY </t>
  </si>
  <si>
    <t>KPL</t>
  </si>
  <si>
    <t>Silnoproudá technologie včetně DŘT</t>
  </si>
  <si>
    <t>Silnoproudá technologie Záložní zdroj elektrické energie (ZZEE) Motorgenerátor do 50kVA, vč.automatického startu a kompletní výbavy, propojovacích vedení a příslušenství.</t>
  </si>
  <si>
    <t>OUŽI</t>
  </si>
  <si>
    <t>Silnoproudé rozvody Kabely, vodiče, šňůry Cu - nn Kabel silový 4 a 5-žílový Cu, plastová izolace CYKY 4J16 (4Bx16)</t>
  </si>
  <si>
    <t>Silnoproudé rozvody Kabely, vodiče, šňůry Cu - nn Kabel silový více-žílový Cu, plastová izolace CYKY 12J2,5  (12Cx2,5)</t>
  </si>
  <si>
    <t>742I11</t>
  </si>
  <si>
    <t>Prefabrikovaný betonový domek - vnější rozměr (d x š x v = 5380x2980x3560 mm)</t>
  </si>
  <si>
    <t>PS 52-03-91</t>
  </si>
  <si>
    <t>Rekonstrukce ŽST Chrastava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</si>
</sst>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7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62">
    <xf numFmtId="0" fontId="0" fillId="0" borderId="0" xfId="0"/>
    <xf numFmtId="4" fontId="11" fillId="0" borderId="15" xfId="1" applyNumberFormat="1" applyFont="1" applyFill="1" applyBorder="1" applyAlignment="1" applyProtection="1">
      <alignment horizontal="center" vertical="center"/>
      <protection locked="0"/>
    </xf>
    <xf numFmtId="4" fontId="9" fillId="0" borderId="30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5" xfId="0" applyNumberFormat="1" applyFont="1" applyFill="1" applyBorder="1" applyAlignment="1" applyProtection="1">
      <alignment vertical="center"/>
      <protection locked="0"/>
    </xf>
    <xf numFmtId="49" fontId="4" fillId="2" borderId="1" xfId="0" applyNumberFormat="1" applyFont="1" applyFill="1" applyBorder="1" applyAlignment="1" applyProtection="1">
      <alignment vertical="center" wrapText="1"/>
      <protection locked="0"/>
    </xf>
    <xf numFmtId="0" fontId="5" fillId="0" borderId="29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8" fillId="0" borderId="15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164" fontId="5" fillId="0" borderId="15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2" fillId="0" borderId="24" xfId="0" applyFont="1" applyFill="1" applyBorder="1" applyAlignment="1" applyProtection="1">
      <alignment vertical="top"/>
      <protection hidden="1"/>
    </xf>
    <xf numFmtId="0" fontId="7" fillId="3" borderId="15" xfId="0" applyFont="1" applyFill="1" applyBorder="1" applyAlignment="1" applyProtection="1">
      <alignment horizontal="center" vertical="center"/>
      <protection hidden="1"/>
    </xf>
    <xf numFmtId="0" fontId="7" fillId="3" borderId="30" xfId="0" applyFont="1" applyFill="1" applyBorder="1" applyAlignment="1" applyProtection="1">
      <alignment horizontal="center" vertical="center"/>
      <protection hidden="1"/>
    </xf>
    <xf numFmtId="0" fontId="7" fillId="3" borderId="29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36" xfId="3" applyFont="1" applyFill="1" applyBorder="1" applyAlignment="1">
      <alignment horizontal="center"/>
    </xf>
    <xf numFmtId="0" fontId="29" fillId="5" borderId="37" xfId="3" applyFont="1" applyFill="1" applyBorder="1" applyAlignment="1">
      <alignment horizontal="center"/>
    </xf>
    <xf numFmtId="4" fontId="29" fillId="5" borderId="39" xfId="3" applyNumberFormat="1" applyFont="1" applyFill="1" applyBorder="1" applyAlignment="1">
      <alignment horizontal="center"/>
    </xf>
    <xf numFmtId="4" fontId="29" fillId="5" borderId="38" xfId="3" applyNumberFormat="1" applyFont="1" applyFill="1" applyBorder="1" applyAlignment="1">
      <alignment horizontal="center"/>
    </xf>
    <xf numFmtId="0" fontId="29" fillId="5" borderId="40" xfId="3" applyFont="1" applyFill="1" applyBorder="1" applyAlignment="1">
      <alignment horizontal="center"/>
    </xf>
    <xf numFmtId="0" fontId="29" fillId="5" borderId="41" xfId="3" applyFont="1" applyFill="1" applyBorder="1" applyAlignment="1">
      <alignment horizontal="center"/>
    </xf>
    <xf numFmtId="4" fontId="29" fillId="5" borderId="43" xfId="3" applyNumberFormat="1" applyFont="1" applyFill="1" applyBorder="1" applyAlignment="1">
      <alignment horizontal="center"/>
    </xf>
    <xf numFmtId="4" fontId="29" fillId="5" borderId="42" xfId="3" applyNumberFormat="1" applyFont="1" applyFill="1" applyBorder="1" applyAlignment="1">
      <alignment horizontal="center"/>
    </xf>
    <xf numFmtId="0" fontId="30" fillId="5" borderId="44" xfId="3" applyFont="1" applyFill="1" applyBorder="1" applyAlignment="1">
      <alignment horizontal="center"/>
    </xf>
    <xf numFmtId="3" fontId="30" fillId="5" borderId="45" xfId="3" applyNumberFormat="1" applyFont="1" applyFill="1" applyBorder="1" applyAlignment="1">
      <alignment horizontal="center"/>
    </xf>
    <xf numFmtId="0" fontId="30" fillId="5" borderId="45" xfId="3" applyFont="1" applyFill="1" applyBorder="1" applyAlignment="1">
      <alignment horizontal="center"/>
    </xf>
    <xf numFmtId="0" fontId="30" fillId="5" borderId="35" xfId="3" applyFont="1" applyFill="1" applyBorder="1"/>
    <xf numFmtId="4" fontId="31" fillId="0" borderId="45" xfId="3" applyNumberFormat="1" applyFont="1" applyFill="1" applyBorder="1" applyAlignment="1" applyProtection="1">
      <alignment horizontal="right"/>
      <protection locked="0"/>
    </xf>
    <xf numFmtId="166" fontId="30" fillId="5" borderId="45" xfId="3" applyNumberFormat="1" applyFont="1" applyFill="1" applyBorder="1"/>
    <xf numFmtId="167" fontId="30" fillId="6" borderId="46" xfId="3" applyNumberFormat="1" applyFont="1" applyFill="1" applyBorder="1" applyProtection="1">
      <protection locked="0"/>
    </xf>
    <xf numFmtId="168" fontId="32" fillId="0" borderId="47" xfId="3" applyNumberFormat="1" applyFont="1" applyBorder="1" applyAlignment="1" applyProtection="1">
      <alignment horizontal="center"/>
      <protection locked="0"/>
    </xf>
    <xf numFmtId="44" fontId="30" fillId="6" borderId="47" xfId="3" applyNumberFormat="1" applyFont="1" applyFill="1" applyBorder="1" applyProtection="1">
      <protection locked="0"/>
    </xf>
    <xf numFmtId="0" fontId="27" fillId="0" borderId="0" xfId="3" applyFont="1"/>
    <xf numFmtId="0" fontId="30" fillId="5" borderId="48" xfId="3" applyFont="1" applyFill="1" applyBorder="1" applyAlignment="1">
      <alignment horizontal="center"/>
    </xf>
    <xf numFmtId="3" fontId="30" fillId="5" borderId="15" xfId="3" applyNumberFormat="1" applyFont="1" applyFill="1" applyBorder="1" applyAlignment="1">
      <alignment horizontal="center"/>
    </xf>
    <xf numFmtId="0" fontId="30" fillId="5" borderId="15" xfId="3" applyFont="1" applyFill="1" applyBorder="1" applyAlignment="1">
      <alignment horizontal="center"/>
    </xf>
    <xf numFmtId="0" fontId="30" fillId="5" borderId="10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45" xfId="3" applyNumberFormat="1" applyFont="1" applyFill="1" applyBorder="1" applyProtection="1">
      <protection locked="0"/>
    </xf>
    <xf numFmtId="0" fontId="30" fillId="5" borderId="45" xfId="3" applyFont="1" applyFill="1" applyBorder="1"/>
    <xf numFmtId="168" fontId="32" fillId="0" borderId="49" xfId="3" applyNumberFormat="1" applyFont="1" applyBorder="1" applyAlignment="1" applyProtection="1">
      <alignment horizontal="center"/>
      <protection locked="0"/>
    </xf>
    <xf numFmtId="4" fontId="31" fillId="0" borderId="15" xfId="3" applyNumberFormat="1" applyFont="1" applyFill="1" applyBorder="1" applyAlignment="1" applyProtection="1">
      <alignment horizontal="right"/>
      <protection locked="0"/>
    </xf>
    <xf numFmtId="166" fontId="30" fillId="5" borderId="15" xfId="3" applyNumberFormat="1" applyFont="1" applyFill="1" applyBorder="1"/>
    <xf numFmtId="167" fontId="30" fillId="6" borderId="11" xfId="3" applyNumberFormat="1" applyFont="1" applyFill="1" applyBorder="1" applyProtection="1">
      <protection locked="0"/>
    </xf>
    <xf numFmtId="3" fontId="30" fillId="5" borderId="50" xfId="3" applyNumberFormat="1" applyFont="1" applyFill="1" applyBorder="1" applyAlignment="1">
      <alignment horizontal="center"/>
    </xf>
    <xf numFmtId="0" fontId="30" fillId="5" borderId="50" xfId="3" applyFont="1" applyFill="1" applyBorder="1" applyAlignment="1">
      <alignment horizontal="center"/>
    </xf>
    <xf numFmtId="0" fontId="30" fillId="5" borderId="51" xfId="3" applyFont="1" applyFill="1" applyBorder="1"/>
    <xf numFmtId="166" fontId="35" fillId="5" borderId="45" xfId="3" applyNumberFormat="1" applyFont="1" applyFill="1" applyBorder="1"/>
    <xf numFmtId="168" fontId="32" fillId="0" borderId="52" xfId="3" applyNumberFormat="1" applyFont="1" applyBorder="1" applyAlignment="1" applyProtection="1">
      <alignment horizontal="center"/>
      <protection locked="0"/>
    </xf>
    <xf numFmtId="44" fontId="30" fillId="6" borderId="52" xfId="3" applyNumberFormat="1" applyFont="1" applyFill="1" applyBorder="1" applyProtection="1">
      <protection locked="0"/>
    </xf>
    <xf numFmtId="0" fontId="29" fillId="5" borderId="53" xfId="3" applyFont="1" applyFill="1" applyBorder="1" applyAlignment="1">
      <alignment horizontal="left"/>
    </xf>
    <xf numFmtId="0" fontId="29" fillId="5" borderId="54" xfId="3" applyFont="1" applyFill="1" applyBorder="1"/>
    <xf numFmtId="0" fontId="30" fillId="5" borderId="54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0" fontId="43" fillId="0" borderId="2" xfId="0" applyFont="1" applyFill="1" applyBorder="1" applyAlignment="1" applyProtection="1">
      <alignment horizontal="center" vertical="center"/>
      <protection locked="0"/>
    </xf>
    <xf numFmtId="0" fontId="43" fillId="0" borderId="15" xfId="1" applyNumberFormat="1" applyFont="1" applyFill="1" applyBorder="1" applyAlignment="1" applyProtection="1">
      <alignment horizontal="left" vertical="center" wrapText="1"/>
      <protection locked="0"/>
    </xf>
    <xf numFmtId="0" fontId="43" fillId="0" borderId="15" xfId="0" applyFont="1" applyFill="1" applyBorder="1" applyAlignment="1" applyProtection="1">
      <alignment horizontal="center" vertical="center"/>
      <protection locked="0"/>
    </xf>
    <xf numFmtId="164" fontId="43" fillId="0" borderId="15" xfId="0" applyNumberFormat="1" applyFont="1" applyFill="1" applyBorder="1" applyAlignment="1" applyProtection="1">
      <alignment horizontal="center" vertical="center"/>
      <protection locked="0"/>
    </xf>
    <xf numFmtId="4" fontId="44" fillId="0" borderId="15" xfId="1" applyNumberFormat="1" applyFont="1" applyFill="1" applyBorder="1" applyAlignment="1" applyProtection="1">
      <alignment horizontal="right" vertical="center"/>
      <protection locked="0"/>
    </xf>
    <xf numFmtId="0" fontId="43" fillId="0" borderId="55" xfId="0" applyFont="1" applyFill="1" applyBorder="1" applyAlignment="1" applyProtection="1">
      <alignment horizontal="center" vertical="center"/>
      <protection locked="0"/>
    </xf>
    <xf numFmtId="0" fontId="43" fillId="0" borderId="56" xfId="0" applyFont="1" applyFill="1" applyBorder="1" applyAlignment="1" applyProtection="1">
      <alignment horizontal="center" vertical="center"/>
      <protection locked="0"/>
    </xf>
    <xf numFmtId="0" fontId="43" fillId="0" borderId="45" xfId="1" applyNumberFormat="1" applyFont="1" applyFill="1" applyBorder="1" applyAlignment="1" applyProtection="1">
      <alignment horizontal="left" vertical="center" wrapText="1"/>
      <protection locked="0"/>
    </xf>
    <xf numFmtId="0" fontId="43" fillId="0" borderId="45" xfId="0" applyFont="1" applyFill="1" applyBorder="1" applyAlignment="1" applyProtection="1">
      <alignment horizontal="center" vertical="center"/>
      <protection locked="0"/>
    </xf>
    <xf numFmtId="164" fontId="43" fillId="0" borderId="45" xfId="0" applyNumberFormat="1" applyFont="1" applyFill="1" applyBorder="1" applyAlignment="1" applyProtection="1">
      <alignment horizontal="center" vertical="center"/>
      <protection locked="0"/>
    </xf>
    <xf numFmtId="4" fontId="44" fillId="0" borderId="45" xfId="1" applyNumberFormat="1" applyFont="1" applyFill="1" applyBorder="1" applyAlignment="1" applyProtection="1">
      <alignment horizontal="right" vertical="center"/>
      <protection locked="0"/>
    </xf>
    <xf numFmtId="0" fontId="7" fillId="0" borderId="58" xfId="0" applyFont="1" applyFill="1" applyBorder="1" applyAlignment="1" applyProtection="1">
      <alignment horizontal="center" vertical="center"/>
      <protection locked="0"/>
    </xf>
    <xf numFmtId="49" fontId="7" fillId="0" borderId="59" xfId="0" applyNumberFormat="1" applyFont="1" applyFill="1" applyBorder="1" applyAlignment="1" applyProtection="1">
      <alignment horizontal="center" vertical="center"/>
      <protection locked="0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0" fontId="9" fillId="0" borderId="60" xfId="1" applyNumberFormat="1" applyFont="1" applyFill="1" applyBorder="1" applyAlignment="1" applyProtection="1">
      <alignment horizontal="left" vertical="center" wrapText="1"/>
      <protection locked="0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164" fontId="7" fillId="0" borderId="60" xfId="0" applyNumberFormat="1" applyFont="1" applyFill="1" applyBorder="1" applyAlignment="1" applyProtection="1">
      <alignment horizontal="center" vertical="center"/>
      <protection locked="0"/>
    </xf>
    <xf numFmtId="4" fontId="10" fillId="0" borderId="60" xfId="1" applyNumberFormat="1" applyFont="1" applyFill="1" applyBorder="1" applyAlignment="1" applyProtection="1">
      <alignment horizontal="right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  <xf numFmtId="49" fontId="42" fillId="2" borderId="5" xfId="0" applyNumberFormat="1" applyFont="1" applyFill="1" applyBorder="1" applyAlignment="1" applyProtection="1">
      <alignment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5" xfId="3" applyFont="1" applyFill="1" applyBorder="1"/>
    <xf numFmtId="44" fontId="30" fillId="5" borderId="22" xfId="3" applyNumberFormat="1" applyFont="1" applyFill="1" applyBorder="1"/>
    <xf numFmtId="167" fontId="30" fillId="6" borderId="63" xfId="3" applyNumberFormat="1" applyFont="1" applyFill="1" applyBorder="1" applyProtection="1">
      <protection locked="0"/>
    </xf>
    <xf numFmtId="4" fontId="9" fillId="0" borderId="57" xfId="1" applyNumberFormat="1" applyFont="1" applyFill="1" applyBorder="1" applyAlignment="1" applyProtection="1">
      <alignment horizontal="right" vertical="center"/>
      <protection hidden="1"/>
    </xf>
    <xf numFmtId="0" fontId="12" fillId="0" borderId="23" xfId="0" applyFont="1" applyFill="1" applyBorder="1" applyAlignment="1" applyProtection="1">
      <alignment horizontal="left" vertical="top"/>
      <protection hidden="1"/>
    </xf>
    <xf numFmtId="0" fontId="12" fillId="0" borderId="5" xfId="0" applyFont="1" applyFill="1" applyBorder="1" applyAlignment="1" applyProtection="1">
      <alignment horizontal="left" vertical="top"/>
      <protection hidden="1"/>
    </xf>
    <xf numFmtId="0" fontId="5" fillId="0" borderId="13" xfId="0" applyFont="1" applyFill="1" applyBorder="1" applyAlignment="1" applyProtection="1">
      <alignment horizontal="left" vertical="center"/>
      <protection hidden="1"/>
    </xf>
    <xf numFmtId="0" fontId="5" fillId="0" borderId="12" xfId="0" applyFont="1" applyFill="1" applyBorder="1" applyAlignment="1" applyProtection="1">
      <alignment horizontal="left" vertical="center"/>
      <protection hidden="1"/>
    </xf>
    <xf numFmtId="0" fontId="1" fillId="0" borderId="31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46" fillId="2" borderId="5" xfId="0" applyFont="1" applyFill="1" applyBorder="1" applyAlignment="1" applyProtection="1">
      <alignment horizontal="left" vertical="top" wrapText="1"/>
      <protection locked="0"/>
    </xf>
    <xf numFmtId="0" fontId="12" fillId="0" borderId="23" xfId="0" applyFont="1" applyFill="1" applyBorder="1" applyAlignment="1" applyProtection="1">
      <alignment horizontal="left" vertical="center"/>
      <protection hidden="1"/>
    </xf>
    <xf numFmtId="0" fontId="12" fillId="0" borderId="5" xfId="0" applyFont="1" applyFill="1" applyBorder="1" applyAlignment="1" applyProtection="1">
      <alignment horizontal="left" vertical="center"/>
      <protection hidden="1"/>
    </xf>
    <xf numFmtId="0" fontId="5" fillId="0" borderId="35" xfId="0" applyFont="1" applyFill="1" applyBorder="1" applyAlignment="1" applyProtection="1">
      <alignment horizontal="left" vertical="center"/>
      <protection hidden="1"/>
    </xf>
    <xf numFmtId="0" fontId="5" fillId="0" borderId="5" xfId="0" applyFont="1" applyFill="1" applyBorder="1" applyAlignment="1" applyProtection="1">
      <alignment horizontal="left" vertical="center"/>
      <protection hidden="1"/>
    </xf>
    <xf numFmtId="49" fontId="45" fillId="2" borderId="32" xfId="0" applyNumberFormat="1" applyFont="1" applyFill="1" applyBorder="1" applyAlignment="1" applyProtection="1">
      <alignment horizontal="right" vertical="center"/>
      <protection locked="0"/>
    </xf>
    <xf numFmtId="49" fontId="45" fillId="2" borderId="9" xfId="0" applyNumberFormat="1" applyFont="1" applyFill="1" applyBorder="1" applyAlignment="1" applyProtection="1">
      <alignment horizontal="right" vertical="center"/>
      <protection locked="0"/>
    </xf>
    <xf numFmtId="49" fontId="45" fillId="2" borderId="62" xfId="0" applyNumberFormat="1" applyFont="1" applyFill="1" applyBorder="1" applyAlignment="1" applyProtection="1">
      <alignment horizontal="right" vertical="center"/>
      <protection locked="0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2" borderId="6" xfId="0" applyNumberFormat="1" applyFont="1" applyFill="1" applyBorder="1" applyAlignment="1" applyProtection="1">
      <alignment horizontal="center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2" borderId="5" xfId="0" applyNumberFormat="1" applyFont="1" applyFill="1" applyBorder="1" applyAlignment="1" applyProtection="1">
      <alignment horizontal="center" vertical="center"/>
      <protection locked="0"/>
    </xf>
    <xf numFmtId="3" fontId="4" fillId="2" borderId="19" xfId="0" applyNumberFormat="1" applyFont="1" applyFill="1" applyBorder="1" applyAlignment="1" applyProtection="1">
      <alignment horizontal="center" vertical="center"/>
      <protection locked="0"/>
    </xf>
    <xf numFmtId="0" fontId="21" fillId="4" borderId="3" xfId="0" applyFont="1" applyFill="1" applyBorder="1" applyAlignment="1" applyProtection="1">
      <alignment horizontal="center" vertical="center" wrapText="1"/>
      <protection hidden="1"/>
    </xf>
    <xf numFmtId="0" fontId="21" fillId="4" borderId="4" xfId="0" applyFont="1" applyFill="1" applyBorder="1" applyAlignment="1" applyProtection="1">
      <alignment horizontal="center" vertical="center" wrapText="1"/>
      <protection hidden="1"/>
    </xf>
    <xf numFmtId="0" fontId="21" fillId="4" borderId="7" xfId="0" applyFont="1" applyFill="1" applyBorder="1" applyAlignment="1" applyProtection="1">
      <alignment horizontal="center" vertical="center" wrapText="1"/>
      <protection hidden="1"/>
    </xf>
    <xf numFmtId="0" fontId="21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17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18" xfId="0" applyNumberFormat="1" applyFont="1" applyFill="1" applyBorder="1" applyAlignment="1" applyProtection="1">
      <alignment horizontal="center" vertical="center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20" fillId="3" borderId="34" xfId="0" applyFont="1" applyFill="1" applyBorder="1" applyAlignment="1" applyProtection="1">
      <alignment horizontal="center" vertical="center" wrapText="1"/>
      <protection hidden="1"/>
    </xf>
    <xf numFmtId="0" fontId="20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19" xfId="0" applyFont="1" applyFill="1" applyBorder="1" applyAlignment="1" applyProtection="1">
      <alignment horizontal="center" vertical="center" wrapText="1"/>
      <protection hidden="1"/>
    </xf>
    <xf numFmtId="49" fontId="42" fillId="2" borderId="22" xfId="0" applyNumberFormat="1" applyFont="1" applyFill="1" applyBorder="1" applyAlignment="1" applyProtection="1">
      <alignment horizontal="left" vertical="center"/>
      <protection locked="0"/>
    </xf>
    <xf numFmtId="49" fontId="42" fillId="2" borderId="27" xfId="0" applyNumberFormat="1" applyFont="1" applyFill="1" applyBorder="1" applyAlignment="1" applyProtection="1">
      <alignment horizontal="left" vertical="center"/>
      <protection locked="0"/>
    </xf>
    <xf numFmtId="0" fontId="6" fillId="3" borderId="28" xfId="0" applyFont="1" applyFill="1" applyBorder="1" applyAlignment="1" applyProtection="1">
      <alignment horizontal="center" vertical="center" wrapText="1"/>
      <protection hidden="1"/>
    </xf>
    <xf numFmtId="0" fontId="6" fillId="3" borderId="29" xfId="0" applyFont="1" applyFill="1" applyBorder="1" applyAlignment="1" applyProtection="1">
      <alignment horizontal="center" vertical="center" wrapText="1"/>
      <protection hidden="1"/>
    </xf>
    <xf numFmtId="0" fontId="6" fillId="3" borderId="14" xfId="0" applyFont="1" applyFill="1" applyBorder="1" applyAlignment="1" applyProtection="1">
      <alignment horizontal="center" vertical="center" wrapText="1"/>
      <protection hidden="1"/>
    </xf>
    <xf numFmtId="0" fontId="6" fillId="3" borderId="15" xfId="0" applyFont="1" applyFill="1" applyBorder="1" applyAlignment="1" applyProtection="1">
      <alignment horizontal="center" vertical="center" wrapText="1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15" xfId="0" applyFont="1" applyFill="1" applyBorder="1" applyAlignment="1" applyProtection="1">
      <alignment horizontal="center" vertical="center"/>
      <protection hidden="1"/>
    </xf>
    <xf numFmtId="165" fontId="11" fillId="2" borderId="16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21" xfId="0" applyNumberFormat="1" applyFont="1" applyFill="1" applyBorder="1" applyAlignment="1" applyProtection="1">
      <alignment horizontal="left" vertical="center" wrapText="1"/>
      <protection locked="0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5" fillId="0" borderId="1" xfId="0" applyFont="1" applyFill="1" applyBorder="1" applyAlignment="1" applyProtection="1">
      <alignment horizontal="left" vertical="center"/>
      <protection hidden="1"/>
    </xf>
    <xf numFmtId="0" fontId="12" fillId="0" borderId="25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0" fontId="12" fillId="0" borderId="26" xfId="0" applyFont="1" applyFill="1" applyBorder="1" applyAlignment="1" applyProtection="1">
      <alignment horizontal="left" vertical="center"/>
      <protection hidden="1"/>
    </xf>
    <xf numFmtId="0" fontId="12" fillId="0" borderId="22" xfId="0" applyFont="1" applyFill="1" applyBorder="1" applyAlignment="1" applyProtection="1">
      <alignment horizontal="left" vertical="center"/>
      <protection hidden="1"/>
    </xf>
    <xf numFmtId="14" fontId="42" fillId="2" borderId="12" xfId="0" applyNumberFormat="1" applyFont="1" applyFill="1" applyBorder="1" applyAlignment="1" applyProtection="1">
      <alignment horizontal="center" vertical="center"/>
      <protection locked="0"/>
    </xf>
    <xf numFmtId="14" fontId="42" fillId="2" borderId="20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37" xfId="3" applyFont="1" applyFill="1" applyBorder="1" applyAlignment="1">
      <alignment horizontal="center" vertical="center"/>
    </xf>
    <xf numFmtId="0" fontId="8" fillId="5" borderId="41" xfId="3" applyFill="1" applyBorder="1" applyAlignment="1">
      <alignment horizontal="center" vertical="center"/>
    </xf>
    <xf numFmtId="0" fontId="29" fillId="5" borderId="37" xfId="3" applyFont="1" applyFill="1" applyBorder="1" applyAlignment="1">
      <alignment horizontal="center" vertical="center" wrapText="1"/>
    </xf>
    <xf numFmtId="0" fontId="8" fillId="0" borderId="41" xfId="3" applyBorder="1" applyAlignment="1">
      <alignment horizontal="center" vertical="center" wrapText="1"/>
    </xf>
    <xf numFmtId="4" fontId="29" fillId="5" borderId="37" xfId="3" applyNumberFormat="1" applyFont="1" applyFill="1" applyBorder="1" applyAlignment="1">
      <alignment horizontal="center" vertical="center"/>
    </xf>
    <xf numFmtId="0" fontId="8" fillId="5" borderId="41" xfId="3" applyFill="1" applyBorder="1" applyAlignment="1">
      <alignment horizontal="center" vertical="center" wrapText="1"/>
    </xf>
    <xf numFmtId="4" fontId="29" fillId="5" borderId="38" xfId="3" applyNumberFormat="1" applyFont="1" applyFill="1" applyBorder="1" applyAlignment="1">
      <alignment horizontal="center" vertical="center"/>
    </xf>
    <xf numFmtId="0" fontId="8" fillId="5" borderId="42" xfId="3" applyFill="1" applyBorder="1" applyAlignment="1">
      <alignment horizontal="center" vertical="center"/>
    </xf>
  </cellXfs>
  <cellStyles count="8">
    <cellStyle name="Normální" xfId="0" builtinId="0"/>
    <cellStyle name="Normální 2" xfId="5"/>
    <cellStyle name="Normální 3" xfId="1"/>
    <cellStyle name="normální_POL.XLS" xfId="2"/>
    <cellStyle name="normální_REKAP.XLS" xfId="4"/>
    <cellStyle name="normální_SO463301" xfId="3"/>
    <cellStyle name="Procenta 2" xfId="6"/>
    <cellStyle name="Styl 1" xfId="7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440"/>
  <sheetViews>
    <sheetView showZeros="0" tabSelected="1" view="pageBreakPreview" zoomScaleNormal="85" zoomScaleSheetLayoutView="100" workbookViewId="0">
      <selection activeCell="L8" sqref="L8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thickTop="1" x14ac:dyDescent="0.25">
      <c r="A1" s="107" t="s">
        <v>6</v>
      </c>
      <c r="B1" s="108"/>
      <c r="C1" s="108"/>
      <c r="D1" s="108"/>
      <c r="E1" s="123" t="s">
        <v>147</v>
      </c>
      <c r="F1" s="124"/>
      <c r="G1" s="127">
        <f>SUM(H12:H10002)</f>
        <v>1556782</v>
      </c>
      <c r="H1" s="128"/>
    </row>
    <row r="2" spans="1:8" ht="37.5" customHeight="1" thickBot="1" x14ac:dyDescent="0.3">
      <c r="A2" s="12" t="s">
        <v>7</v>
      </c>
      <c r="B2" s="109" t="s">
        <v>187</v>
      </c>
      <c r="C2" s="109"/>
      <c r="D2" s="109"/>
      <c r="E2" s="125"/>
      <c r="F2" s="126"/>
      <c r="G2" s="129"/>
      <c r="H2" s="130"/>
    </row>
    <row r="3" spans="1:8" ht="30.75" customHeight="1" thickTop="1" x14ac:dyDescent="0.25">
      <c r="A3" s="103" t="s">
        <v>8</v>
      </c>
      <c r="B3" s="104"/>
      <c r="C3" s="110" t="s">
        <v>179</v>
      </c>
      <c r="D3" s="110"/>
      <c r="E3" s="115" t="s">
        <v>186</v>
      </c>
      <c r="F3" s="116"/>
      <c r="G3" s="116"/>
      <c r="H3" s="117"/>
    </row>
    <row r="4" spans="1:8" ht="18" customHeight="1" x14ac:dyDescent="0.25">
      <c r="A4" s="111" t="s">
        <v>9</v>
      </c>
      <c r="B4" s="112"/>
      <c r="C4" s="95" t="s">
        <v>146</v>
      </c>
      <c r="D4" s="4"/>
      <c r="E4" s="113" t="s">
        <v>2</v>
      </c>
      <c r="F4" s="114"/>
      <c r="G4" s="121"/>
      <c r="H4" s="122"/>
    </row>
    <row r="5" spans="1:8" ht="18" customHeight="1" x14ac:dyDescent="0.25">
      <c r="A5" s="111" t="s">
        <v>10</v>
      </c>
      <c r="B5" s="112"/>
      <c r="C5" s="5" t="s">
        <v>11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45" t="s">
        <v>3</v>
      </c>
      <c r="F5" s="146"/>
      <c r="G5" s="118"/>
      <c r="H5" s="119"/>
    </row>
    <row r="6" spans="1:8" ht="18" customHeight="1" x14ac:dyDescent="0.25">
      <c r="A6" s="147" t="s">
        <v>12</v>
      </c>
      <c r="B6" s="148"/>
      <c r="C6" s="143" t="s">
        <v>148</v>
      </c>
      <c r="D6" s="144"/>
      <c r="E6" s="145" t="s">
        <v>4</v>
      </c>
      <c r="F6" s="146"/>
      <c r="G6" s="120">
        <v>2019</v>
      </c>
      <c r="H6" s="119"/>
    </row>
    <row r="7" spans="1:8" ht="18" customHeight="1" thickBot="1" x14ac:dyDescent="0.3">
      <c r="A7" s="149"/>
      <c r="B7" s="150"/>
      <c r="C7" s="135" t="s">
        <v>160</v>
      </c>
      <c r="D7" s="136"/>
      <c r="E7" s="105" t="s">
        <v>5</v>
      </c>
      <c r="F7" s="106"/>
      <c r="G7" s="151">
        <v>43646</v>
      </c>
      <c r="H7" s="152"/>
    </row>
    <row r="8" spans="1:8" ht="15" customHeight="1" x14ac:dyDescent="0.25">
      <c r="A8" s="137" t="s">
        <v>13</v>
      </c>
      <c r="B8" s="139" t="s">
        <v>14</v>
      </c>
      <c r="C8" s="139" t="s">
        <v>20</v>
      </c>
      <c r="D8" s="141" t="s">
        <v>15</v>
      </c>
      <c r="E8" s="141" t="s">
        <v>0</v>
      </c>
      <c r="F8" s="141" t="s">
        <v>16</v>
      </c>
      <c r="G8" s="131" t="s">
        <v>19</v>
      </c>
      <c r="H8" s="132"/>
    </row>
    <row r="9" spans="1:8" x14ac:dyDescent="0.25">
      <c r="A9" s="138"/>
      <c r="B9" s="140"/>
      <c r="C9" s="140"/>
      <c r="D9" s="142"/>
      <c r="E9" s="142"/>
      <c r="F9" s="142"/>
      <c r="G9" s="133"/>
      <c r="H9" s="134"/>
    </row>
    <row r="10" spans="1:8" x14ac:dyDescent="0.25">
      <c r="A10" s="138"/>
      <c r="B10" s="140"/>
      <c r="C10" s="140"/>
      <c r="D10" s="142"/>
      <c r="E10" s="142"/>
      <c r="F10" s="142"/>
      <c r="G10" s="13" t="s">
        <v>17</v>
      </c>
      <c r="H10" s="14" t="s">
        <v>18</v>
      </c>
    </row>
    <row r="11" spans="1:8" x14ac:dyDescent="0.25">
      <c r="A11" s="15">
        <v>1</v>
      </c>
      <c r="B11" s="13">
        <v>2</v>
      </c>
      <c r="C11" s="13">
        <v>3</v>
      </c>
      <c r="D11" s="13">
        <v>4</v>
      </c>
      <c r="E11" s="13">
        <v>5</v>
      </c>
      <c r="F11" s="13">
        <v>6</v>
      </c>
      <c r="G11" s="13">
        <v>7</v>
      </c>
      <c r="H11" s="14">
        <v>8</v>
      </c>
    </row>
    <row r="12" spans="1:8" ht="15.75" thickBot="1" x14ac:dyDescent="0.3">
      <c r="A12" s="87"/>
      <c r="B12" s="88"/>
      <c r="C12" s="89"/>
      <c r="D12" s="90"/>
      <c r="E12" s="91"/>
      <c r="F12" s="92"/>
      <c r="G12" s="93">
        <f>'FORMULÁŘ 8 - rekap poplatků'!K74</f>
        <v>0</v>
      </c>
      <c r="H12" s="94">
        <f t="shared" ref="H12" si="0">ROUND(G12*F12,2)</f>
        <v>0</v>
      </c>
    </row>
    <row r="13" spans="1:8" ht="15.75" thickTop="1" x14ac:dyDescent="0.25">
      <c r="A13" s="81">
        <f>1+MAX($A$12:A12)</f>
        <v>1</v>
      </c>
      <c r="B13" s="82">
        <v>13293</v>
      </c>
      <c r="C13" s="82" t="s">
        <v>1</v>
      </c>
      <c r="D13" s="83" t="s">
        <v>161</v>
      </c>
      <c r="E13" s="84" t="s">
        <v>162</v>
      </c>
      <c r="F13" s="85">
        <v>6</v>
      </c>
      <c r="G13" s="86">
        <v>1350</v>
      </c>
      <c r="H13" s="102">
        <f t="shared" ref="H13:H82" si="1">ROUND(G13*F13,2)</f>
        <v>8100</v>
      </c>
    </row>
    <row r="14" spans="1:8" x14ac:dyDescent="0.25">
      <c r="A14" s="81">
        <v>2</v>
      </c>
      <c r="B14" s="76">
        <v>17411</v>
      </c>
      <c r="C14" s="82" t="s">
        <v>1</v>
      </c>
      <c r="D14" s="77" t="s">
        <v>163</v>
      </c>
      <c r="E14" s="84" t="s">
        <v>162</v>
      </c>
      <c r="F14" s="79">
        <v>6</v>
      </c>
      <c r="G14" s="80">
        <v>105</v>
      </c>
      <c r="H14" s="2">
        <f t="shared" si="1"/>
        <v>630</v>
      </c>
    </row>
    <row r="15" spans="1:8" x14ac:dyDescent="0.25">
      <c r="A15" s="81">
        <v>3</v>
      </c>
      <c r="B15" s="76">
        <v>702211</v>
      </c>
      <c r="C15" s="82" t="s">
        <v>1</v>
      </c>
      <c r="D15" s="77" t="s">
        <v>165</v>
      </c>
      <c r="E15" s="78" t="s">
        <v>164</v>
      </c>
      <c r="F15" s="79">
        <v>20</v>
      </c>
      <c r="G15" s="80">
        <v>102</v>
      </c>
      <c r="H15" s="2">
        <f t="shared" si="1"/>
        <v>2040</v>
      </c>
    </row>
    <row r="16" spans="1:8" x14ac:dyDescent="0.25">
      <c r="A16" s="81">
        <v>4</v>
      </c>
      <c r="B16" s="76">
        <v>702312</v>
      </c>
      <c r="C16" s="82" t="s">
        <v>1</v>
      </c>
      <c r="D16" s="77" t="s">
        <v>166</v>
      </c>
      <c r="E16" s="78" t="s">
        <v>164</v>
      </c>
      <c r="F16" s="79">
        <v>20</v>
      </c>
      <c r="G16" s="80">
        <v>12</v>
      </c>
      <c r="H16" s="2">
        <f t="shared" si="1"/>
        <v>240</v>
      </c>
    </row>
    <row r="17" spans="1:8" x14ac:dyDescent="0.25">
      <c r="A17" s="81">
        <v>5</v>
      </c>
      <c r="B17" s="76" t="s">
        <v>176</v>
      </c>
      <c r="C17" s="82" t="s">
        <v>1</v>
      </c>
      <c r="D17" s="77" t="s">
        <v>177</v>
      </c>
      <c r="E17" s="78" t="s">
        <v>178</v>
      </c>
      <c r="F17" s="79">
        <v>1</v>
      </c>
      <c r="G17" s="80">
        <v>100000</v>
      </c>
      <c r="H17" s="2">
        <f t="shared" si="1"/>
        <v>100000</v>
      </c>
    </row>
    <row r="18" spans="1:8" x14ac:dyDescent="0.25">
      <c r="A18" s="81">
        <v>6</v>
      </c>
      <c r="B18" s="76" t="s">
        <v>170</v>
      </c>
      <c r="C18" s="82" t="s">
        <v>1</v>
      </c>
      <c r="D18" s="77" t="s">
        <v>169</v>
      </c>
      <c r="E18" s="78" t="s">
        <v>164</v>
      </c>
      <c r="F18" s="79">
        <v>40</v>
      </c>
      <c r="G18" s="80">
        <v>57</v>
      </c>
      <c r="H18" s="2">
        <f t="shared" si="1"/>
        <v>2280</v>
      </c>
    </row>
    <row r="19" spans="1:8" x14ac:dyDescent="0.25">
      <c r="A19" s="81">
        <v>7</v>
      </c>
      <c r="B19" s="76">
        <v>701005</v>
      </c>
      <c r="C19" s="82" t="s">
        <v>1</v>
      </c>
      <c r="D19" s="77" t="s">
        <v>171</v>
      </c>
      <c r="E19" s="78" t="s">
        <v>168</v>
      </c>
      <c r="F19" s="79">
        <v>1</v>
      </c>
      <c r="G19" s="80">
        <v>532</v>
      </c>
      <c r="H19" s="2">
        <f t="shared" si="1"/>
        <v>532</v>
      </c>
    </row>
    <row r="20" spans="1:8" ht="33.75" x14ac:dyDescent="0.25">
      <c r="A20" s="81">
        <v>8</v>
      </c>
      <c r="B20" s="76">
        <v>7495800050</v>
      </c>
      <c r="C20" s="82" t="s">
        <v>181</v>
      </c>
      <c r="D20" s="77" t="s">
        <v>180</v>
      </c>
      <c r="E20" s="78" t="s">
        <v>168</v>
      </c>
      <c r="F20" s="79">
        <v>1</v>
      </c>
      <c r="G20" s="80">
        <v>460000</v>
      </c>
      <c r="H20" s="2">
        <f t="shared" si="1"/>
        <v>460000</v>
      </c>
    </row>
    <row r="21" spans="1:8" x14ac:dyDescent="0.25">
      <c r="A21" s="81">
        <v>9</v>
      </c>
      <c r="B21" s="76">
        <v>7495500170</v>
      </c>
      <c r="C21" s="82" t="s">
        <v>181</v>
      </c>
      <c r="D21" s="77" t="s">
        <v>185</v>
      </c>
      <c r="E21" s="78" t="s">
        <v>168</v>
      </c>
      <c r="F21" s="79">
        <v>1</v>
      </c>
      <c r="G21" s="80">
        <v>848000</v>
      </c>
      <c r="H21" s="2">
        <f t="shared" si="1"/>
        <v>848000</v>
      </c>
    </row>
    <row r="22" spans="1:8" ht="22.5" x14ac:dyDescent="0.25">
      <c r="A22" s="81">
        <v>10</v>
      </c>
      <c r="B22" s="76" t="s">
        <v>167</v>
      </c>
      <c r="C22" s="82" t="s">
        <v>1</v>
      </c>
      <c r="D22" s="77" t="s">
        <v>182</v>
      </c>
      <c r="E22" s="78" t="s">
        <v>164</v>
      </c>
      <c r="F22" s="79">
        <v>80</v>
      </c>
      <c r="G22" s="80">
        <v>249</v>
      </c>
      <c r="H22" s="2">
        <f t="shared" si="1"/>
        <v>19920</v>
      </c>
    </row>
    <row r="23" spans="1:8" ht="22.5" x14ac:dyDescent="0.25">
      <c r="A23" s="81">
        <v>11</v>
      </c>
      <c r="B23" s="76" t="s">
        <v>184</v>
      </c>
      <c r="C23" s="82" t="s">
        <v>1</v>
      </c>
      <c r="D23" s="77" t="s">
        <v>183</v>
      </c>
      <c r="E23" s="78" t="s">
        <v>164</v>
      </c>
      <c r="F23" s="79">
        <v>80</v>
      </c>
      <c r="G23" s="80">
        <v>163</v>
      </c>
      <c r="H23" s="2">
        <f t="shared" si="1"/>
        <v>13040</v>
      </c>
    </row>
    <row r="24" spans="1:8" ht="22.5" x14ac:dyDescent="0.25">
      <c r="A24" s="81">
        <v>12</v>
      </c>
      <c r="B24" s="76">
        <v>747213</v>
      </c>
      <c r="C24" s="82" t="s">
        <v>1</v>
      </c>
      <c r="D24" s="77" t="s">
        <v>173</v>
      </c>
      <c r="E24" s="78" t="s">
        <v>168</v>
      </c>
      <c r="F24" s="79">
        <v>1</v>
      </c>
      <c r="G24" s="80">
        <v>32000</v>
      </c>
      <c r="H24" s="2">
        <f t="shared" si="1"/>
        <v>32000</v>
      </c>
    </row>
    <row r="25" spans="1:8" ht="33.75" x14ac:dyDescent="0.25">
      <c r="A25" s="81">
        <v>13</v>
      </c>
      <c r="B25" s="76">
        <v>747214</v>
      </c>
      <c r="C25" s="82" t="s">
        <v>1</v>
      </c>
      <c r="D25" s="77" t="s">
        <v>175</v>
      </c>
      <c r="E25" s="78" t="s">
        <v>168</v>
      </c>
      <c r="F25" s="79">
        <v>1</v>
      </c>
      <c r="G25" s="80">
        <v>10000</v>
      </c>
      <c r="H25" s="2">
        <f t="shared" si="1"/>
        <v>10000</v>
      </c>
    </row>
    <row r="26" spans="1:8" x14ac:dyDescent="0.25">
      <c r="A26" s="81">
        <v>14</v>
      </c>
      <c r="B26" s="76" t="s">
        <v>172</v>
      </c>
      <c r="C26" s="82" t="s">
        <v>1</v>
      </c>
      <c r="D26" s="77" t="s">
        <v>174</v>
      </c>
      <c r="E26" s="78" t="s">
        <v>168</v>
      </c>
      <c r="F26" s="79">
        <v>1</v>
      </c>
      <c r="G26" s="80">
        <v>60000</v>
      </c>
      <c r="H26" s="2">
        <f t="shared" si="1"/>
        <v>60000</v>
      </c>
    </row>
    <row r="27" spans="1:8" x14ac:dyDescent="0.25">
      <c r="A27" s="6"/>
      <c r="B27" s="7"/>
      <c r="C27" s="7"/>
      <c r="D27" s="8"/>
      <c r="E27" s="9"/>
      <c r="F27" s="10"/>
      <c r="G27" s="1"/>
      <c r="H27" s="2"/>
    </row>
    <row r="28" spans="1:8" x14ac:dyDescent="0.25">
      <c r="A28" s="6"/>
      <c r="B28" s="7"/>
      <c r="C28" s="7"/>
      <c r="D28" s="8"/>
      <c r="E28" s="9"/>
      <c r="F28" s="10"/>
      <c r="G28" s="1"/>
      <c r="H28" s="2"/>
    </row>
    <row r="29" spans="1:8" x14ac:dyDescent="0.25">
      <c r="A29" s="6"/>
      <c r="B29" s="7"/>
      <c r="C29" s="7"/>
      <c r="D29" s="8"/>
      <c r="E29" s="9"/>
      <c r="F29" s="10"/>
      <c r="G29" s="1"/>
      <c r="H29" s="2"/>
    </row>
    <row r="30" spans="1:8" x14ac:dyDescent="0.25">
      <c r="A30" s="6"/>
      <c r="B30" s="7"/>
      <c r="C30" s="7"/>
      <c r="D30" s="8"/>
      <c r="E30" s="9"/>
      <c r="F30" s="10"/>
      <c r="G30" s="1"/>
      <c r="H30" s="2"/>
    </row>
    <row r="31" spans="1:8" x14ac:dyDescent="0.25">
      <c r="A31" s="6"/>
      <c r="B31" s="7"/>
      <c r="C31" s="7"/>
      <c r="D31" s="8"/>
      <c r="E31" s="9"/>
      <c r="F31" s="10"/>
      <c r="G31" s="1"/>
      <c r="H31" s="2"/>
    </row>
    <row r="32" spans="1:8" x14ac:dyDescent="0.25">
      <c r="A32" s="6"/>
      <c r="B32" s="7"/>
      <c r="C32" s="7"/>
      <c r="D32" s="8"/>
      <c r="E32" s="9"/>
      <c r="F32" s="10"/>
      <c r="G32" s="1"/>
      <c r="H32" s="2"/>
    </row>
    <row r="33" spans="1:8" x14ac:dyDescent="0.25">
      <c r="A33" s="6"/>
      <c r="B33" s="7"/>
      <c r="C33" s="7"/>
      <c r="D33" s="8"/>
      <c r="E33" s="9"/>
      <c r="F33" s="10"/>
      <c r="G33" s="1"/>
      <c r="H33" s="2"/>
    </row>
    <row r="34" spans="1:8" x14ac:dyDescent="0.25">
      <c r="A34" s="6"/>
      <c r="B34" s="7"/>
      <c r="C34" s="7"/>
      <c r="D34" s="8"/>
      <c r="E34" s="9"/>
      <c r="F34" s="10"/>
      <c r="G34" s="1"/>
      <c r="H34" s="2"/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1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1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1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ref="H83:H146" si="2">ROUND(G83*F83,2)</f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2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2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2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ref="H147:H210" si="3">ROUND(G147*F147,2)</f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3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3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3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ref="H211:H274" si="4">ROUND(G211*F211,2)</f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4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4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4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ref="H275:H338" si="5">ROUND(G275*F275,2)</f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5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5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5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ref="H339:H402" si="6">ROUND(G339*F339,2)</f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6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6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6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ref="H403:H440" si="7">ROUND(G403*F403,2)</f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  <row r="438" spans="1:8" x14ac:dyDescent="0.25">
      <c r="A438" s="6"/>
      <c r="B438" s="7"/>
      <c r="C438" s="7"/>
      <c r="D438" s="8"/>
      <c r="E438" s="9"/>
      <c r="F438" s="10"/>
      <c r="G438" s="1"/>
      <c r="H438" s="2">
        <f t="shared" si="7"/>
        <v>0</v>
      </c>
    </row>
    <row r="439" spans="1:8" x14ac:dyDescent="0.25">
      <c r="A439" s="6"/>
      <c r="B439" s="7"/>
      <c r="C439" s="7"/>
      <c r="D439" s="8"/>
      <c r="E439" s="9"/>
      <c r="F439" s="10"/>
      <c r="G439" s="1"/>
      <c r="H439" s="2">
        <f t="shared" si="7"/>
        <v>0</v>
      </c>
    </row>
    <row r="440" spans="1:8" x14ac:dyDescent="0.25">
      <c r="A440" s="6"/>
      <c r="B440" s="7"/>
      <c r="C440" s="7"/>
      <c r="D440" s="8"/>
      <c r="E440" s="9"/>
      <c r="F440" s="10"/>
      <c r="G440" s="1"/>
      <c r="H440" s="2">
        <f t="shared" si="7"/>
        <v>0</v>
      </c>
    </row>
  </sheetData>
  <autoFilter ref="A11:H440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>
      <formula1>"SŽDC s.o., Ostatní"</formula1>
    </dataValidation>
    <dataValidation type="date" allowBlank="1" showInputMessage="1" showErrorMessage="1" sqref="G7">
      <formula1>42370</formula1>
      <formula2>55153</formula2>
    </dataValidation>
    <dataValidation type="list" allowBlank="1" showInputMessage="1" showErrorMessage="1" sqref="C5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M79"/>
  <sheetViews>
    <sheetView showGridLines="0" view="pageBreakPreview" topLeftCell="A28" zoomScaleNormal="100" zoomScaleSheetLayoutView="100" workbookViewId="0">
      <selection activeCell="J9" sqref="J9:J72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53" t="s">
        <v>22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</row>
    <row r="3" spans="1:12" x14ac:dyDescent="0.2">
      <c r="A3" s="21" t="s">
        <v>23</v>
      </c>
      <c r="B3" s="22"/>
      <c r="C3" s="96" t="str">
        <f>'PS 52-03-91'!B2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24</v>
      </c>
      <c r="B4" s="22"/>
      <c r="C4" s="24"/>
      <c r="D4" s="23" t="s">
        <v>25</v>
      </c>
      <c r="E4" s="19"/>
      <c r="F4" s="25"/>
      <c r="G4" s="19"/>
      <c r="H4" s="25" t="s">
        <v>26</v>
      </c>
      <c r="I4" s="19"/>
      <c r="J4" s="26"/>
      <c r="K4" s="98">
        <f>'PS 52-03-91'!G7</f>
        <v>43646</v>
      </c>
    </row>
    <row r="5" spans="1:12" x14ac:dyDescent="0.2">
      <c r="A5" s="21" t="s">
        <v>27</v>
      </c>
      <c r="B5" s="22"/>
      <c r="C5" s="22" t="str">
        <f>'PS 52-03-91'!C3:D3</f>
        <v>Silnoproudá technologie včetně DŘT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28</v>
      </c>
      <c r="B6" s="22"/>
      <c r="C6" s="97" t="str">
        <f>'PS 52-03-91'!E3</f>
        <v>PS 52-03-91</v>
      </c>
      <c r="D6" s="29"/>
      <c r="E6" s="19"/>
      <c r="F6" s="25"/>
      <c r="G6" s="19"/>
      <c r="H6" s="25" t="s">
        <v>29</v>
      </c>
      <c r="I6" s="19"/>
      <c r="J6" s="26"/>
      <c r="K6" s="30"/>
    </row>
    <row r="7" spans="1:12" x14ac:dyDescent="0.2">
      <c r="A7" s="31" t="s">
        <v>30</v>
      </c>
      <c r="B7" s="32" t="s">
        <v>31</v>
      </c>
      <c r="C7" s="154" t="s">
        <v>32</v>
      </c>
      <c r="D7" s="154" t="s">
        <v>33</v>
      </c>
      <c r="E7" s="156" t="s">
        <v>34</v>
      </c>
      <c r="F7" s="158" t="s">
        <v>35</v>
      </c>
      <c r="G7" s="154" t="s">
        <v>36</v>
      </c>
      <c r="H7" s="156" t="s">
        <v>34</v>
      </c>
      <c r="I7" s="160" t="s">
        <v>35</v>
      </c>
      <c r="J7" s="33" t="s">
        <v>37</v>
      </c>
      <c r="K7" s="34" t="s">
        <v>38</v>
      </c>
    </row>
    <row r="8" spans="1:12" ht="13.5" thickBot="1" x14ac:dyDescent="0.25">
      <c r="A8" s="35" t="s">
        <v>39</v>
      </c>
      <c r="B8" s="36" t="s">
        <v>39</v>
      </c>
      <c r="C8" s="155"/>
      <c r="D8" s="155"/>
      <c r="E8" s="157"/>
      <c r="F8" s="155"/>
      <c r="G8" s="155"/>
      <c r="H8" s="159"/>
      <c r="I8" s="161"/>
      <c r="J8" s="37" t="s">
        <v>40</v>
      </c>
      <c r="K8" s="38" t="s">
        <v>41</v>
      </c>
      <c r="L8" s="20" t="s">
        <v>42</v>
      </c>
    </row>
    <row r="9" spans="1:12" x14ac:dyDescent="0.2">
      <c r="A9" s="39">
        <v>1</v>
      </c>
      <c r="B9" s="40" t="s">
        <v>43</v>
      </c>
      <c r="C9" s="41" t="s">
        <v>44</v>
      </c>
      <c r="D9" s="42" t="s">
        <v>149</v>
      </c>
      <c r="E9" s="41" t="s">
        <v>45</v>
      </c>
      <c r="F9" s="43">
        <v>0</v>
      </c>
      <c r="G9" s="44">
        <v>1.8080000000000001</v>
      </c>
      <c r="H9" s="41" t="s">
        <v>46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47</v>
      </c>
    </row>
    <row r="10" spans="1:12" x14ac:dyDescent="0.2">
      <c r="A10" s="49">
        <v>2</v>
      </c>
      <c r="B10" s="50" t="s">
        <v>48</v>
      </c>
      <c r="C10" s="51" t="s">
        <v>44</v>
      </c>
      <c r="D10" s="52" t="s">
        <v>150</v>
      </c>
      <c r="E10" s="41" t="s">
        <v>45</v>
      </c>
      <c r="F10" s="43">
        <v>0</v>
      </c>
      <c r="G10" s="44">
        <v>1.8080000000000001</v>
      </c>
      <c r="H10" s="41" t="s">
        <v>46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49</v>
      </c>
      <c r="C11" s="51" t="s">
        <v>44</v>
      </c>
      <c r="D11" s="52" t="s">
        <v>50</v>
      </c>
      <c r="E11" s="41" t="s">
        <v>45</v>
      </c>
      <c r="F11" s="43">
        <v>0</v>
      </c>
      <c r="G11" s="44">
        <v>1.5</v>
      </c>
      <c r="H11" s="41" t="s">
        <v>46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51</v>
      </c>
      <c r="C12" s="51" t="s">
        <v>44</v>
      </c>
      <c r="D12" s="52" t="s">
        <v>151</v>
      </c>
      <c r="E12" s="41" t="s">
        <v>45</v>
      </c>
      <c r="F12" s="43">
        <v>0</v>
      </c>
      <c r="G12" s="44">
        <v>1.5</v>
      </c>
      <c r="H12" s="41" t="s">
        <v>46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52</v>
      </c>
      <c r="C13" s="51" t="s">
        <v>44</v>
      </c>
      <c r="D13" s="52" t="s">
        <v>53</v>
      </c>
      <c r="E13" s="41" t="s">
        <v>45</v>
      </c>
      <c r="F13" s="43">
        <v>0</v>
      </c>
      <c r="G13" s="44">
        <v>1.8080000000000001</v>
      </c>
      <c r="H13" s="41" t="s">
        <v>46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54</v>
      </c>
      <c r="C14" s="51" t="s">
        <v>55</v>
      </c>
      <c r="D14" s="52" t="s">
        <v>56</v>
      </c>
      <c r="E14" s="41" t="s">
        <v>45</v>
      </c>
      <c r="F14" s="43">
        <v>0</v>
      </c>
      <c r="G14" s="44">
        <v>2.0350000000000001</v>
      </c>
      <c r="H14" s="41" t="s">
        <v>46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57</v>
      </c>
      <c r="C15" s="51" t="s">
        <v>44</v>
      </c>
      <c r="D15" s="52" t="s">
        <v>58</v>
      </c>
      <c r="E15" s="41" t="s">
        <v>45</v>
      </c>
      <c r="F15" s="43">
        <v>0</v>
      </c>
      <c r="G15" s="44">
        <v>0.7</v>
      </c>
      <c r="H15" s="41" t="s">
        <v>46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59</v>
      </c>
      <c r="C16" s="51" t="s">
        <v>44</v>
      </c>
      <c r="D16" s="52" t="s">
        <v>60</v>
      </c>
      <c r="E16" s="41" t="s">
        <v>45</v>
      </c>
      <c r="F16" s="43">
        <v>0</v>
      </c>
      <c r="G16" s="44">
        <v>0.7</v>
      </c>
      <c r="H16" s="41" t="s">
        <v>46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61</v>
      </c>
      <c r="C17" s="51" t="s">
        <v>44</v>
      </c>
      <c r="D17" s="52" t="s">
        <v>62</v>
      </c>
      <c r="E17" s="41" t="s">
        <v>46</v>
      </c>
      <c r="F17" s="43">
        <v>0</v>
      </c>
      <c r="G17" s="44">
        <v>1</v>
      </c>
      <c r="H17" s="41" t="s">
        <v>46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63</v>
      </c>
      <c r="C18" s="51" t="s">
        <v>44</v>
      </c>
      <c r="D18" s="52" t="s">
        <v>64</v>
      </c>
      <c r="E18" s="41" t="s">
        <v>46</v>
      </c>
      <c r="F18" s="43">
        <v>0</v>
      </c>
      <c r="G18" s="44">
        <v>1</v>
      </c>
      <c r="H18" s="41" t="s">
        <v>46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65</v>
      </c>
      <c r="C19" s="51" t="s">
        <v>66</v>
      </c>
      <c r="D19" s="52" t="s">
        <v>67</v>
      </c>
      <c r="E19" s="41" t="s">
        <v>68</v>
      </c>
      <c r="F19" s="43">
        <v>0</v>
      </c>
      <c r="G19" s="44">
        <v>0.08</v>
      </c>
      <c r="H19" s="41" t="s">
        <v>46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69</v>
      </c>
      <c r="C20" s="51" t="s">
        <v>44</v>
      </c>
      <c r="D20" s="52" t="s">
        <v>70</v>
      </c>
      <c r="E20" s="41" t="s">
        <v>68</v>
      </c>
      <c r="F20" s="43">
        <v>0</v>
      </c>
      <c r="G20" s="44">
        <v>0.18</v>
      </c>
      <c r="H20" s="41" t="s">
        <v>46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51</v>
      </c>
      <c r="C21" s="51" t="s">
        <v>44</v>
      </c>
      <c r="D21" s="52" t="s">
        <v>71</v>
      </c>
      <c r="E21" s="41" t="s">
        <v>68</v>
      </c>
      <c r="F21" s="43">
        <v>0</v>
      </c>
      <c r="G21" s="44">
        <v>0.26</v>
      </c>
      <c r="H21" s="41" t="s">
        <v>46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51</v>
      </c>
      <c r="C22" s="51" t="s">
        <v>44</v>
      </c>
      <c r="D22" s="52" t="s">
        <v>72</v>
      </c>
      <c r="E22" s="41" t="s">
        <v>68</v>
      </c>
      <c r="F22" s="43">
        <v>0</v>
      </c>
      <c r="G22" s="44">
        <v>1.4</v>
      </c>
      <c r="H22" s="41" t="s">
        <v>46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65</v>
      </c>
      <c r="C23" s="51" t="s">
        <v>66</v>
      </c>
      <c r="D23" s="52" t="s">
        <v>73</v>
      </c>
      <c r="E23" s="41" t="s">
        <v>68</v>
      </c>
      <c r="F23" s="43">
        <v>0</v>
      </c>
      <c r="G23" s="44">
        <v>1.4</v>
      </c>
      <c r="H23" s="41" t="s">
        <v>46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69</v>
      </c>
      <c r="C24" s="51" t="s">
        <v>44</v>
      </c>
      <c r="D24" s="52" t="s">
        <v>74</v>
      </c>
      <c r="E24" s="41" t="s">
        <v>46</v>
      </c>
      <c r="F24" s="43">
        <v>0</v>
      </c>
      <c r="G24" s="44">
        <v>1</v>
      </c>
      <c r="H24" s="41" t="s">
        <v>46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69</v>
      </c>
      <c r="C25" s="51" t="s">
        <v>44</v>
      </c>
      <c r="D25" s="52" t="s">
        <v>75</v>
      </c>
      <c r="E25" s="41" t="s">
        <v>46</v>
      </c>
      <c r="F25" s="43">
        <v>0</v>
      </c>
      <c r="G25" s="44">
        <v>1</v>
      </c>
      <c r="H25" s="41" t="s">
        <v>46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76</v>
      </c>
      <c r="C26" s="51" t="s">
        <v>66</v>
      </c>
      <c r="D26" s="52" t="s">
        <v>77</v>
      </c>
      <c r="E26" s="41" t="s">
        <v>68</v>
      </c>
      <c r="F26" s="43">
        <v>0</v>
      </c>
      <c r="G26" s="56">
        <v>1</v>
      </c>
      <c r="H26" s="41" t="s">
        <v>46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78</v>
      </c>
      <c r="C27" s="51" t="s">
        <v>66</v>
      </c>
      <c r="D27" s="52" t="s">
        <v>79</v>
      </c>
      <c r="E27" s="41" t="s">
        <v>68</v>
      </c>
      <c r="F27" s="43">
        <v>0</v>
      </c>
      <c r="G27" s="56">
        <v>1</v>
      </c>
      <c r="H27" s="41" t="s">
        <v>46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80</v>
      </c>
      <c r="C28" s="51" t="s">
        <v>66</v>
      </c>
      <c r="D28" s="52" t="s">
        <v>81</v>
      </c>
      <c r="E28" s="41" t="s">
        <v>68</v>
      </c>
      <c r="F28" s="43">
        <v>0</v>
      </c>
      <c r="G28" s="56">
        <v>1</v>
      </c>
      <c r="H28" s="41" t="s">
        <v>46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82</v>
      </c>
      <c r="C29" s="51" t="s">
        <v>44</v>
      </c>
      <c r="D29" s="52" t="s">
        <v>83</v>
      </c>
      <c r="E29" s="41" t="s">
        <v>68</v>
      </c>
      <c r="F29" s="43">
        <v>0</v>
      </c>
      <c r="G29" s="56">
        <v>1</v>
      </c>
      <c r="H29" s="41" t="s">
        <v>46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84</v>
      </c>
      <c r="C30" s="51" t="s">
        <v>44</v>
      </c>
      <c r="D30" s="52" t="s">
        <v>152</v>
      </c>
      <c r="E30" s="41" t="s">
        <v>46</v>
      </c>
      <c r="F30" s="43">
        <v>0</v>
      </c>
      <c r="G30" s="44">
        <v>1</v>
      </c>
      <c r="H30" s="41" t="s">
        <v>46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85</v>
      </c>
      <c r="C31" s="51" t="s">
        <v>44</v>
      </c>
      <c r="D31" s="52" t="s">
        <v>86</v>
      </c>
      <c r="E31" s="41" t="s">
        <v>46</v>
      </c>
      <c r="F31" s="43">
        <v>0</v>
      </c>
      <c r="G31" s="44">
        <v>1</v>
      </c>
      <c r="H31" s="41" t="s">
        <v>46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87</v>
      </c>
      <c r="C32" s="51" t="s">
        <v>44</v>
      </c>
      <c r="D32" s="52" t="s">
        <v>88</v>
      </c>
      <c r="E32" s="41" t="s">
        <v>46</v>
      </c>
      <c r="F32" s="43">
        <v>0</v>
      </c>
      <c r="G32" s="44">
        <v>1</v>
      </c>
      <c r="H32" s="41" t="s">
        <v>46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89</v>
      </c>
      <c r="C33" s="51" t="s">
        <v>44</v>
      </c>
      <c r="D33" s="52" t="s">
        <v>90</v>
      </c>
      <c r="E33" s="41" t="s">
        <v>46</v>
      </c>
      <c r="F33" s="43">
        <v>0</v>
      </c>
      <c r="G33" s="44">
        <v>1</v>
      </c>
      <c r="H33" s="41" t="s">
        <v>46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91</v>
      </c>
      <c r="C34" s="51" t="s">
        <v>66</v>
      </c>
      <c r="D34" s="52" t="s">
        <v>153</v>
      </c>
      <c r="E34" s="41" t="s">
        <v>46</v>
      </c>
      <c r="F34" s="43">
        <v>0</v>
      </c>
      <c r="G34" s="44">
        <v>1</v>
      </c>
      <c r="H34" s="41" t="s">
        <v>46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92</v>
      </c>
      <c r="C35" s="51" t="s">
        <v>66</v>
      </c>
      <c r="D35" s="52" t="s">
        <v>93</v>
      </c>
      <c r="E35" s="41" t="s">
        <v>94</v>
      </c>
      <c r="F35" s="43">
        <v>0</v>
      </c>
      <c r="G35" s="57">
        <v>1E-3</v>
      </c>
      <c r="H35" s="41" t="s">
        <v>46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95</v>
      </c>
      <c r="C36" s="51" t="s">
        <v>66</v>
      </c>
      <c r="D36" s="52" t="s">
        <v>96</v>
      </c>
      <c r="E36" s="41" t="s">
        <v>94</v>
      </c>
      <c r="F36" s="43">
        <v>0</v>
      </c>
      <c r="G36" s="57">
        <v>1E-3</v>
      </c>
      <c r="H36" s="41" t="s">
        <v>46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97</v>
      </c>
      <c r="C37" s="51" t="s">
        <v>66</v>
      </c>
      <c r="D37" s="52" t="s">
        <v>98</v>
      </c>
      <c r="E37" s="41" t="s">
        <v>94</v>
      </c>
      <c r="F37" s="43">
        <v>0</v>
      </c>
      <c r="G37" s="57">
        <v>1E-3</v>
      </c>
      <c r="H37" s="41" t="s">
        <v>46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99</v>
      </c>
      <c r="C38" s="51" t="s">
        <v>44</v>
      </c>
      <c r="D38" s="52" t="s">
        <v>100</v>
      </c>
      <c r="E38" s="41" t="s">
        <v>46</v>
      </c>
      <c r="F38" s="43">
        <v>0</v>
      </c>
      <c r="G38" s="44">
        <v>1</v>
      </c>
      <c r="H38" s="41" t="s">
        <v>46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63</v>
      </c>
      <c r="C39" s="51" t="s">
        <v>44</v>
      </c>
      <c r="D39" s="52" t="s">
        <v>101</v>
      </c>
      <c r="E39" s="41" t="s">
        <v>94</v>
      </c>
      <c r="F39" s="43">
        <v>0</v>
      </c>
      <c r="G39" s="57">
        <v>1E-3</v>
      </c>
      <c r="H39" s="41" t="s">
        <v>46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102</v>
      </c>
      <c r="C40" s="51" t="s">
        <v>44</v>
      </c>
      <c r="D40" s="52" t="s">
        <v>103</v>
      </c>
      <c r="E40" s="41" t="s">
        <v>94</v>
      </c>
      <c r="F40" s="43">
        <v>0</v>
      </c>
      <c r="G40" s="57">
        <v>1E-3</v>
      </c>
      <c r="H40" s="41" t="s">
        <v>46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104</v>
      </c>
      <c r="C41" s="51" t="s">
        <v>44</v>
      </c>
      <c r="D41" s="52" t="s">
        <v>154</v>
      </c>
      <c r="E41" s="41" t="s">
        <v>68</v>
      </c>
      <c r="F41" s="43">
        <v>0</v>
      </c>
      <c r="G41" s="57">
        <v>1.0500000000000001E-2</v>
      </c>
      <c r="H41" s="41" t="s">
        <v>46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104</v>
      </c>
      <c r="C42" s="51" t="s">
        <v>44</v>
      </c>
      <c r="D42" s="52" t="s">
        <v>105</v>
      </c>
      <c r="E42" s="51" t="s">
        <v>68</v>
      </c>
      <c r="F42" s="59">
        <v>0</v>
      </c>
      <c r="G42" s="60">
        <v>0.1</v>
      </c>
      <c r="H42" s="51" t="s">
        <v>46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104</v>
      </c>
      <c r="C43" s="51" t="s">
        <v>44</v>
      </c>
      <c r="D43" s="52" t="s">
        <v>106</v>
      </c>
      <c r="E43" s="51" t="s">
        <v>46</v>
      </c>
      <c r="F43" s="59">
        <v>0</v>
      </c>
      <c r="G43" s="44">
        <v>1</v>
      </c>
      <c r="H43" s="51" t="s">
        <v>46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82</v>
      </c>
      <c r="C44" s="51" t="s">
        <v>44</v>
      </c>
      <c r="D44" s="52" t="s">
        <v>107</v>
      </c>
      <c r="E44" s="51" t="s">
        <v>46</v>
      </c>
      <c r="F44" s="59">
        <v>0</v>
      </c>
      <c r="G44" s="44">
        <v>1</v>
      </c>
      <c r="H44" s="51" t="s">
        <v>46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108</v>
      </c>
      <c r="C45" s="51" t="s">
        <v>66</v>
      </c>
      <c r="D45" s="52" t="s">
        <v>109</v>
      </c>
      <c r="E45" s="51" t="s">
        <v>46</v>
      </c>
      <c r="F45" s="59">
        <v>0</v>
      </c>
      <c r="G45" s="44">
        <v>1</v>
      </c>
      <c r="H45" s="51" t="s">
        <v>46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80</v>
      </c>
      <c r="C46" s="51" t="s">
        <v>66</v>
      </c>
      <c r="D46" s="52" t="s">
        <v>110</v>
      </c>
      <c r="E46" s="51" t="s">
        <v>68</v>
      </c>
      <c r="F46" s="59">
        <v>0</v>
      </c>
      <c r="G46" s="56">
        <v>1</v>
      </c>
      <c r="H46" s="51" t="s">
        <v>46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111</v>
      </c>
      <c r="C47" s="51" t="s">
        <v>66</v>
      </c>
      <c r="D47" s="52" t="s">
        <v>112</v>
      </c>
      <c r="E47" s="51" t="s">
        <v>68</v>
      </c>
      <c r="F47" s="59">
        <v>0</v>
      </c>
      <c r="G47" s="56">
        <v>1</v>
      </c>
      <c r="H47" s="51" t="s">
        <v>46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113</v>
      </c>
      <c r="C48" s="51" t="s">
        <v>66</v>
      </c>
      <c r="D48" s="52" t="s">
        <v>114</v>
      </c>
      <c r="E48" s="51" t="s">
        <v>68</v>
      </c>
      <c r="F48" s="59">
        <v>0</v>
      </c>
      <c r="G48" s="56">
        <v>1</v>
      </c>
      <c r="H48" s="51" t="s">
        <v>46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65</v>
      </c>
      <c r="C49" s="51" t="s">
        <v>66</v>
      </c>
      <c r="D49" s="52" t="s">
        <v>115</v>
      </c>
      <c r="E49" s="51" t="s">
        <v>68</v>
      </c>
      <c r="F49" s="59">
        <v>0</v>
      </c>
      <c r="G49" s="44">
        <v>0.1</v>
      </c>
      <c r="H49" s="51" t="s">
        <v>46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116</v>
      </c>
      <c r="C50" s="51" t="s">
        <v>66</v>
      </c>
      <c r="D50" s="52" t="s">
        <v>117</v>
      </c>
      <c r="E50" s="41" t="s">
        <v>45</v>
      </c>
      <c r="F50" s="59">
        <v>0</v>
      </c>
      <c r="G50" s="44">
        <v>2.5</v>
      </c>
      <c r="H50" s="51" t="s">
        <v>46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43</v>
      </c>
      <c r="C51" s="51" t="s">
        <v>44</v>
      </c>
      <c r="D51" s="52" t="s">
        <v>118</v>
      </c>
      <c r="E51" s="41" t="s">
        <v>45</v>
      </c>
      <c r="F51" s="59">
        <v>0</v>
      </c>
      <c r="G51" s="44">
        <v>1.8080000000000001</v>
      </c>
      <c r="H51" s="51" t="s">
        <v>46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47</v>
      </c>
    </row>
    <row r="52" spans="1:12" x14ac:dyDescent="0.2">
      <c r="A52" s="49">
        <v>44</v>
      </c>
      <c r="B52" s="50" t="s">
        <v>43</v>
      </c>
      <c r="C52" s="51" t="s">
        <v>44</v>
      </c>
      <c r="D52" s="52" t="s">
        <v>119</v>
      </c>
      <c r="E52" s="41" t="s">
        <v>45</v>
      </c>
      <c r="F52" s="43">
        <v>0</v>
      </c>
      <c r="G52" s="44">
        <v>2.0350000000000001</v>
      </c>
      <c r="H52" s="51" t="s">
        <v>46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47</v>
      </c>
    </row>
    <row r="53" spans="1:12" x14ac:dyDescent="0.2">
      <c r="A53" s="49">
        <v>45</v>
      </c>
      <c r="B53" s="50" t="s">
        <v>120</v>
      </c>
      <c r="C53" s="51" t="s">
        <v>66</v>
      </c>
      <c r="D53" s="99" t="s">
        <v>121</v>
      </c>
      <c r="E53" s="41" t="s">
        <v>45</v>
      </c>
      <c r="F53" s="59">
        <v>0</v>
      </c>
      <c r="G53" s="44">
        <v>1.8</v>
      </c>
      <c r="H53" s="51" t="s">
        <v>46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57</v>
      </c>
      <c r="C54" s="51" t="s">
        <v>44</v>
      </c>
      <c r="D54" s="99" t="s">
        <v>155</v>
      </c>
      <c r="E54" s="41" t="s">
        <v>46</v>
      </c>
      <c r="F54" s="59">
        <v>0</v>
      </c>
      <c r="G54" s="44">
        <v>1</v>
      </c>
      <c r="H54" s="51" t="s">
        <v>46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43</v>
      </c>
      <c r="C55" s="63" t="s">
        <v>44</v>
      </c>
      <c r="D55" s="64" t="s">
        <v>156</v>
      </c>
      <c r="E55" s="41" t="s">
        <v>46</v>
      </c>
      <c r="F55" s="59">
        <v>0</v>
      </c>
      <c r="G55" s="44">
        <v>1</v>
      </c>
      <c r="H55" s="51" t="s">
        <v>46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80</v>
      </c>
      <c r="C56" s="51" t="s">
        <v>66</v>
      </c>
      <c r="D56" s="52" t="s">
        <v>122</v>
      </c>
      <c r="E56" s="51" t="s">
        <v>68</v>
      </c>
      <c r="F56" s="59">
        <v>0</v>
      </c>
      <c r="G56" s="65">
        <v>1</v>
      </c>
      <c r="H56" s="51" t="s">
        <v>46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82</v>
      </c>
      <c r="C57" s="51" t="s">
        <v>44</v>
      </c>
      <c r="D57" s="52" t="s">
        <v>123</v>
      </c>
      <c r="E57" s="51" t="s">
        <v>68</v>
      </c>
      <c r="F57" s="59">
        <v>0</v>
      </c>
      <c r="G57" s="65">
        <v>1</v>
      </c>
      <c r="H57" s="51" t="s">
        <v>46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80</v>
      </c>
      <c r="C58" s="51" t="s">
        <v>66</v>
      </c>
      <c r="D58" s="52" t="s">
        <v>124</v>
      </c>
      <c r="E58" s="51" t="s">
        <v>68</v>
      </c>
      <c r="F58" s="59">
        <v>0</v>
      </c>
      <c r="G58" s="56">
        <v>1</v>
      </c>
      <c r="H58" s="51" t="s">
        <v>46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82</v>
      </c>
      <c r="C59" s="51" t="s">
        <v>44</v>
      </c>
      <c r="D59" s="52" t="s">
        <v>125</v>
      </c>
      <c r="E59" s="51" t="s">
        <v>68</v>
      </c>
      <c r="F59" s="59">
        <v>0</v>
      </c>
      <c r="G59" s="65">
        <v>1</v>
      </c>
      <c r="H59" s="51" t="s">
        <v>46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80</v>
      </c>
      <c r="C60" s="51" t="s">
        <v>66</v>
      </c>
      <c r="D60" s="52" t="s">
        <v>126</v>
      </c>
      <c r="E60" s="51" t="s">
        <v>68</v>
      </c>
      <c r="F60" s="59">
        <v>0</v>
      </c>
      <c r="G60" s="65">
        <v>1</v>
      </c>
      <c r="H60" s="51" t="s">
        <v>46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82</v>
      </c>
      <c r="C61" s="51" t="s">
        <v>44</v>
      </c>
      <c r="D61" s="52" t="s">
        <v>127</v>
      </c>
      <c r="E61" s="51" t="s">
        <v>68</v>
      </c>
      <c r="F61" s="59">
        <v>0</v>
      </c>
      <c r="G61" s="65">
        <v>1</v>
      </c>
      <c r="H61" s="51" t="s">
        <v>46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82</v>
      </c>
      <c r="C62" s="51" t="s">
        <v>44</v>
      </c>
      <c r="D62" s="52" t="s">
        <v>128</v>
      </c>
      <c r="E62" s="51" t="s">
        <v>68</v>
      </c>
      <c r="F62" s="59">
        <v>0</v>
      </c>
      <c r="G62" s="56">
        <v>1</v>
      </c>
      <c r="H62" s="51" t="s">
        <v>46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82</v>
      </c>
      <c r="C63" s="51" t="s">
        <v>44</v>
      </c>
      <c r="D63" s="52" t="s">
        <v>129</v>
      </c>
      <c r="E63" s="51" t="s">
        <v>68</v>
      </c>
      <c r="F63" s="59">
        <v>0</v>
      </c>
      <c r="G63" s="56">
        <v>1</v>
      </c>
      <c r="H63" s="51" t="s">
        <v>46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82</v>
      </c>
      <c r="C64" s="51" t="s">
        <v>44</v>
      </c>
      <c r="D64" s="52" t="s">
        <v>130</v>
      </c>
      <c r="E64" s="51" t="s">
        <v>68</v>
      </c>
      <c r="F64" s="59">
        <v>0</v>
      </c>
      <c r="G64" s="56">
        <v>1</v>
      </c>
      <c r="H64" s="51" t="s">
        <v>46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78</v>
      </c>
      <c r="C65" s="51" t="s">
        <v>66</v>
      </c>
      <c r="D65" s="52" t="s">
        <v>131</v>
      </c>
      <c r="E65" s="51" t="s">
        <v>68</v>
      </c>
      <c r="F65" s="59">
        <v>0</v>
      </c>
      <c r="G65" s="65">
        <v>1</v>
      </c>
      <c r="H65" s="51" t="s">
        <v>46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80</v>
      </c>
      <c r="C66" s="51" t="s">
        <v>66</v>
      </c>
      <c r="D66" s="52" t="s">
        <v>132</v>
      </c>
      <c r="E66" s="51" t="s">
        <v>68</v>
      </c>
      <c r="F66" s="59">
        <v>0</v>
      </c>
      <c r="G66" s="65">
        <v>1</v>
      </c>
      <c r="H66" s="51" t="s">
        <v>46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133</v>
      </c>
      <c r="C67" s="51" t="s">
        <v>66</v>
      </c>
      <c r="D67" s="52" t="s">
        <v>134</v>
      </c>
      <c r="E67" s="51" t="s">
        <v>46</v>
      </c>
      <c r="F67" s="59">
        <v>0</v>
      </c>
      <c r="G67" s="44">
        <v>1</v>
      </c>
      <c r="H67" s="51" t="s">
        <v>46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135</v>
      </c>
      <c r="C68" s="51" t="s">
        <v>66</v>
      </c>
      <c r="D68" s="52" t="s">
        <v>136</v>
      </c>
      <c r="E68" s="51" t="s">
        <v>46</v>
      </c>
      <c r="F68" s="59">
        <v>0</v>
      </c>
      <c r="G68" s="44">
        <v>1</v>
      </c>
      <c r="H68" s="51" t="s">
        <v>46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137</v>
      </c>
      <c r="C69" s="51" t="s">
        <v>44</v>
      </c>
      <c r="D69" s="52" t="s">
        <v>138</v>
      </c>
      <c r="E69" s="51" t="s">
        <v>46</v>
      </c>
      <c r="F69" s="59">
        <v>0</v>
      </c>
      <c r="G69" s="44">
        <v>1</v>
      </c>
      <c r="H69" s="51" t="s">
        <v>46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139</v>
      </c>
      <c r="C70" s="51" t="s">
        <v>44</v>
      </c>
      <c r="D70" s="52" t="s">
        <v>140</v>
      </c>
      <c r="E70" s="51" t="s">
        <v>46</v>
      </c>
      <c r="F70" s="59">
        <v>0</v>
      </c>
      <c r="G70" s="44">
        <v>1</v>
      </c>
      <c r="H70" s="51" t="s">
        <v>46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141</v>
      </c>
      <c r="C71" s="51" t="s">
        <v>66</v>
      </c>
      <c r="D71" s="52" t="s">
        <v>157</v>
      </c>
      <c r="E71" s="51" t="s">
        <v>46</v>
      </c>
      <c r="F71" s="59">
        <v>0</v>
      </c>
      <c r="G71" s="44">
        <v>1</v>
      </c>
      <c r="H71" s="51" t="s">
        <v>46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43</v>
      </c>
      <c r="C72" s="51" t="s">
        <v>44</v>
      </c>
      <c r="D72" s="52" t="s">
        <v>158</v>
      </c>
      <c r="E72" s="51" t="s">
        <v>46</v>
      </c>
      <c r="F72" s="59">
        <v>0</v>
      </c>
      <c r="G72" s="44">
        <v>1</v>
      </c>
      <c r="H72" s="51" t="s">
        <v>46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49</v>
      </c>
      <c r="C73" s="51" t="s">
        <v>44</v>
      </c>
      <c r="D73" s="52" t="s">
        <v>159</v>
      </c>
      <c r="E73" s="51" t="s">
        <v>46</v>
      </c>
      <c r="F73" s="59">
        <v>0</v>
      </c>
      <c r="G73" s="44">
        <v>1</v>
      </c>
      <c r="H73" s="51" t="s">
        <v>46</v>
      </c>
      <c r="I73" s="101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142</v>
      </c>
      <c r="C74" s="70"/>
      <c r="D74" s="70"/>
      <c r="E74" s="70"/>
      <c r="F74" s="70"/>
      <c r="G74" s="70"/>
      <c r="H74" s="70"/>
      <c r="I74" s="100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143</v>
      </c>
      <c r="J76" s="20"/>
      <c r="K76" s="20"/>
      <c r="M76" s="20"/>
    </row>
    <row r="78" spans="1:13" x14ac:dyDescent="0.2">
      <c r="A78" s="75" t="s">
        <v>144</v>
      </c>
    </row>
    <row r="79" spans="1:13" x14ac:dyDescent="0.2">
      <c r="A79" s="74" t="s">
        <v>145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52-03-91</vt:lpstr>
      <vt:lpstr>FORMULÁŘ 8 - rekap poplatků</vt:lpstr>
      <vt:lpstr>'FORMULÁŘ 8 - rekap poplatků'!Oblast_tisku</vt:lpstr>
      <vt:lpstr>'PS 52-03-91'!Oblast_tisku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Lukas</cp:lastModifiedBy>
  <cp:lastPrinted>2017-09-11T08:52:28Z</cp:lastPrinted>
  <dcterms:created xsi:type="dcterms:W3CDTF">2017-07-24T12:19:51Z</dcterms:created>
  <dcterms:modified xsi:type="dcterms:W3CDTF">2019-07-22T10:59:00Z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